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FIN_CON4\ANA MARIA_MOACYR\EXERCÍCIO 2020\RELATÓRIOS DIVERSOS\ROYALTIES - EDUCAÇÃO_SAÚDE - F. SOBERANO\"/>
    </mc:Choice>
  </mc:AlternateContent>
  <bookViews>
    <workbookView xWindow="0" yWindow="0" windowWidth="23040" windowHeight="9048" activeTab="1"/>
  </bookViews>
  <sheets>
    <sheet name="RESUMO DOS APORTES" sheetId="1" r:id="rId1"/>
    <sheet name="RESUMO MOVIMENTAÇÃO FINANCEIR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2" l="1"/>
  <c r="C23" i="2"/>
  <c r="C20" i="2"/>
  <c r="C14" i="2"/>
  <c r="D12" i="2"/>
  <c r="D13" i="2" s="1"/>
  <c r="D14" i="2" s="1"/>
  <c r="D15" i="2" s="1"/>
  <c r="D19" i="2" s="1"/>
  <c r="D20" i="2" s="1"/>
  <c r="D21" i="2" s="1"/>
  <c r="D22" i="2" s="1"/>
  <c r="D23" i="2" s="1"/>
  <c r="D24" i="2" s="1"/>
  <c r="D25" i="2" s="1"/>
  <c r="C12" i="2"/>
  <c r="B24" i="1"/>
</calcChain>
</file>

<file path=xl/sharedStrings.xml><?xml version="1.0" encoding="utf-8"?>
<sst xmlns="http://schemas.openxmlformats.org/spreadsheetml/2006/main" count="50" uniqueCount="39">
  <si>
    <t>FUNDO SOBERANO DO MUNICÍPIO DE ILHABELA - FSMI</t>
  </si>
  <si>
    <t>1) VALOR DOS APORTES ANUAIS CONFORME LEGISLAÇÃO</t>
  </si>
  <si>
    <t>ANO REF. 2018</t>
  </si>
  <si>
    <t>VALOR BASE: TOTAL DE ROYALTIES ARRECADADOS EM 2018</t>
  </si>
  <si>
    <t>VALOR TOTAL DE APORTES EM 2018</t>
  </si>
  <si>
    <t>VALOR CORRESPONDENTE AO PERCENTUAL NO 1º ANO  (8%)</t>
  </si>
  <si>
    <t>ANO REF. 2019</t>
  </si>
  <si>
    <t>VALOR BASE: TOTAL DE ROYALTIES ARRECADADOS EM 2019</t>
  </si>
  <si>
    <t>VALOR TOTAL DE APORTES EM 2019</t>
  </si>
  <si>
    <t>VALOR CORRESPONDENTE AO PERCENTUAL NO 2º ANO (12%)</t>
  </si>
  <si>
    <t>ANO REF. 2020 - ATÉ 10/2020</t>
  </si>
  <si>
    <t>VALOR BASE: TOTAL DE ROYALTIES ARRECADADOS EM 2020 (ATÉ 10/2020)</t>
  </si>
  <si>
    <t>VALOR TOTAL DE APORTES EM 2020</t>
  </si>
  <si>
    <t>VALOR CORRESPONDENTE AO PERCENTUAL NO 3º ANO (16%)</t>
  </si>
  <si>
    <t>RESUMO  - PERÍODO DE 2018 A 2020 (ATÉ 10/2020)</t>
  </si>
  <si>
    <t>VALOR BASE: TOTAL DE ROYALTIES ARRECADADOS ACUMULADA DE 2018 ATÉ 10/2020</t>
  </si>
  <si>
    <t>VALOR TOTAL DE APORTES - PERÍODO 2018 A 2020 (ATÉ 10/2020)</t>
  </si>
  <si>
    <t xml:space="preserve">PERCENTUAL DEVIDO ACUMULADO DO 1º AO 3º ANO </t>
  </si>
  <si>
    <t>VALOR TOTAL DE APORTES EFETUADOS A MAIOR - PERÍODO 2018 A 2020 (ATÉ 10/2020)</t>
  </si>
  <si>
    <t>2) MOVIMENTAÇÃO FINANCEIRA - CONSOLIDADA</t>
  </si>
  <si>
    <t xml:space="preserve">CONTAS BANCÁRIAS: </t>
  </si>
  <si>
    <t>CX. ECON. FEDERAL (CEF) Nº 00600071010-9</t>
  </si>
  <si>
    <t>BCO DO BRASIL Nº 012324-2</t>
  </si>
  <si>
    <t>TIPO DE LANÇAMENTO</t>
  </si>
  <si>
    <t>DÉBITO</t>
  </si>
  <si>
    <t>CRÉDITO</t>
  </si>
  <si>
    <t>SALDO</t>
  </si>
  <si>
    <t>OBSERVAÇÕES</t>
  </si>
  <si>
    <t>SALDO ANTERIOR</t>
  </si>
  <si>
    <t>APORTES REALIZADOS NO PERÍODO</t>
  </si>
  <si>
    <t>TRANSFERÊNCIA EFETUADA INDEVIDAMENTE</t>
  </si>
  <si>
    <t>TRANSF. INDEVIDA / ESTORNADA (CONTA CORRETA 71.009-5)</t>
  </si>
  <si>
    <t xml:space="preserve">RENDIMENTOS DAS APLICAÇÕES FINANCS. NO PERÍODO </t>
  </si>
  <si>
    <t>SALDO FINAL EM 2019</t>
  </si>
  <si>
    <t>ANO REF. 2020 (ATÉ 10/2020)</t>
  </si>
  <si>
    <t>CORREÇÃO MONETÁRIA REF. EXERCÍCIO DE 2019</t>
  </si>
  <si>
    <t>TRANSF. INDEVIDA / ESTORNADA (CONTA CORRETA 73555-8)</t>
  </si>
  <si>
    <t>CORREÇÃO MONETÁRIA NO PERÍODO</t>
  </si>
  <si>
    <t>SALDO FINAL EM 2020 (ATÉ 10/2020)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</si>
</sst>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/>
    </xf>
    <xf numFmtId="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3" xfId="0" applyBorder="1"/>
    <xf numFmtId="4" fontId="0" fillId="0" borderId="4" xfId="0" applyNumberFormat="1" applyBorder="1"/>
    <xf numFmtId="0" fontId="1" fillId="0" borderId="3" xfId="0" applyFont="1" applyBorder="1"/>
    <xf numFmtId="4" fontId="1" fillId="0" borderId="4" xfId="0" applyNumberFormat="1" applyFont="1" applyBorder="1"/>
    <xf numFmtId="0" fontId="0" fillId="0" borderId="5" xfId="0" applyBorder="1"/>
    <xf numFmtId="4" fontId="0" fillId="0" borderId="6" xfId="0" applyNumberFormat="1" applyBorder="1"/>
    <xf numFmtId="0" fontId="1" fillId="0" borderId="5" xfId="0" applyFont="1" applyBorder="1"/>
    <xf numFmtId="4" fontId="1" fillId="0" borderId="6" xfId="0" applyNumberFormat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2" fillId="0" borderId="9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right"/>
    </xf>
    <xf numFmtId="4" fontId="2" fillId="0" borderId="9" xfId="0" applyNumberFormat="1" applyFont="1" applyBorder="1"/>
    <xf numFmtId="0" fontId="3" fillId="0" borderId="4" xfId="0" applyFont="1" applyBorder="1"/>
    <xf numFmtId="0" fontId="3" fillId="0" borderId="3" xfId="0" applyFont="1" applyBorder="1"/>
    <xf numFmtId="4" fontId="3" fillId="0" borderId="9" xfId="0" applyNumberFormat="1" applyFont="1" applyBorder="1"/>
    <xf numFmtId="0" fontId="2" fillId="2" borderId="5" xfId="0" applyFont="1" applyFill="1" applyBorder="1" applyAlignment="1">
      <alignment horizontal="right"/>
    </xf>
    <xf numFmtId="4" fontId="3" fillId="2" borderId="8" xfId="0" applyNumberFormat="1" applyFont="1" applyFill="1" applyBorder="1"/>
    <xf numFmtId="4" fontId="2" fillId="2" borderId="8" xfId="0" applyNumberFormat="1" applyFont="1" applyFill="1" applyBorder="1"/>
    <xf numFmtId="0" fontId="3" fillId="2" borderId="6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workbookViewId="0">
      <selection activeCell="G23" sqref="G23"/>
    </sheetView>
  </sheetViews>
  <sheetFormatPr defaultRowHeight="14.4" x14ac:dyDescent="0.3"/>
  <cols>
    <col min="1" max="1" width="75.109375" customWidth="1"/>
    <col min="2" max="2" width="15.21875" style="2" bestFit="1" customWidth="1"/>
    <col min="257" max="257" width="75.109375" customWidth="1"/>
    <col min="258" max="258" width="15.21875" bestFit="1" customWidth="1"/>
    <col min="513" max="513" width="75.109375" customWidth="1"/>
    <col min="514" max="514" width="15.21875" bestFit="1" customWidth="1"/>
    <col min="769" max="769" width="75.109375" customWidth="1"/>
    <col min="770" max="770" width="15.21875" bestFit="1" customWidth="1"/>
    <col min="1025" max="1025" width="75.109375" customWidth="1"/>
    <col min="1026" max="1026" width="15.21875" bestFit="1" customWidth="1"/>
    <col min="1281" max="1281" width="75.109375" customWidth="1"/>
    <col min="1282" max="1282" width="15.21875" bestFit="1" customWidth="1"/>
    <col min="1537" max="1537" width="75.109375" customWidth="1"/>
    <col min="1538" max="1538" width="15.21875" bestFit="1" customWidth="1"/>
    <col min="1793" max="1793" width="75.109375" customWidth="1"/>
    <col min="1794" max="1794" width="15.21875" bestFit="1" customWidth="1"/>
    <col min="2049" max="2049" width="75.109375" customWidth="1"/>
    <col min="2050" max="2050" width="15.21875" bestFit="1" customWidth="1"/>
    <col min="2305" max="2305" width="75.109375" customWidth="1"/>
    <col min="2306" max="2306" width="15.21875" bestFit="1" customWidth="1"/>
    <col min="2561" max="2561" width="75.109375" customWidth="1"/>
    <col min="2562" max="2562" width="15.21875" bestFit="1" customWidth="1"/>
    <col min="2817" max="2817" width="75.109375" customWidth="1"/>
    <col min="2818" max="2818" width="15.21875" bestFit="1" customWidth="1"/>
    <col min="3073" max="3073" width="75.109375" customWidth="1"/>
    <col min="3074" max="3074" width="15.21875" bestFit="1" customWidth="1"/>
    <col min="3329" max="3329" width="75.109375" customWidth="1"/>
    <col min="3330" max="3330" width="15.21875" bestFit="1" customWidth="1"/>
    <col min="3585" max="3585" width="75.109375" customWidth="1"/>
    <col min="3586" max="3586" width="15.21875" bestFit="1" customWidth="1"/>
    <col min="3841" max="3841" width="75.109375" customWidth="1"/>
    <col min="3842" max="3842" width="15.21875" bestFit="1" customWidth="1"/>
    <col min="4097" max="4097" width="75.109375" customWidth="1"/>
    <col min="4098" max="4098" width="15.21875" bestFit="1" customWidth="1"/>
    <col min="4353" max="4353" width="75.109375" customWidth="1"/>
    <col min="4354" max="4354" width="15.21875" bestFit="1" customWidth="1"/>
    <col min="4609" max="4609" width="75.109375" customWidth="1"/>
    <col min="4610" max="4610" width="15.21875" bestFit="1" customWidth="1"/>
    <col min="4865" max="4865" width="75.109375" customWidth="1"/>
    <col min="4866" max="4866" width="15.21875" bestFit="1" customWidth="1"/>
    <col min="5121" max="5121" width="75.109375" customWidth="1"/>
    <col min="5122" max="5122" width="15.21875" bestFit="1" customWidth="1"/>
    <col min="5377" max="5377" width="75.109375" customWidth="1"/>
    <col min="5378" max="5378" width="15.21875" bestFit="1" customWidth="1"/>
    <col min="5633" max="5633" width="75.109375" customWidth="1"/>
    <col min="5634" max="5634" width="15.21875" bestFit="1" customWidth="1"/>
    <col min="5889" max="5889" width="75.109375" customWidth="1"/>
    <col min="5890" max="5890" width="15.21875" bestFit="1" customWidth="1"/>
    <col min="6145" max="6145" width="75.109375" customWidth="1"/>
    <col min="6146" max="6146" width="15.21875" bestFit="1" customWidth="1"/>
    <col min="6401" max="6401" width="75.109375" customWidth="1"/>
    <col min="6402" max="6402" width="15.21875" bestFit="1" customWidth="1"/>
    <col min="6657" max="6657" width="75.109375" customWidth="1"/>
    <col min="6658" max="6658" width="15.21875" bestFit="1" customWidth="1"/>
    <col min="6913" max="6913" width="75.109375" customWidth="1"/>
    <col min="6914" max="6914" width="15.21875" bestFit="1" customWidth="1"/>
    <col min="7169" max="7169" width="75.109375" customWidth="1"/>
    <col min="7170" max="7170" width="15.21875" bestFit="1" customWidth="1"/>
    <col min="7425" max="7425" width="75.109375" customWidth="1"/>
    <col min="7426" max="7426" width="15.21875" bestFit="1" customWidth="1"/>
    <col min="7681" max="7681" width="75.109375" customWidth="1"/>
    <col min="7682" max="7682" width="15.21875" bestFit="1" customWidth="1"/>
    <col min="7937" max="7937" width="75.109375" customWidth="1"/>
    <col min="7938" max="7938" width="15.21875" bestFit="1" customWidth="1"/>
    <col min="8193" max="8193" width="75.109375" customWidth="1"/>
    <col min="8194" max="8194" width="15.21875" bestFit="1" customWidth="1"/>
    <col min="8449" max="8449" width="75.109375" customWidth="1"/>
    <col min="8450" max="8450" width="15.21875" bestFit="1" customWidth="1"/>
    <col min="8705" max="8705" width="75.109375" customWidth="1"/>
    <col min="8706" max="8706" width="15.21875" bestFit="1" customWidth="1"/>
    <col min="8961" max="8961" width="75.109375" customWidth="1"/>
    <col min="8962" max="8962" width="15.21875" bestFit="1" customWidth="1"/>
    <col min="9217" max="9217" width="75.109375" customWidth="1"/>
    <col min="9218" max="9218" width="15.21875" bestFit="1" customWidth="1"/>
    <col min="9473" max="9473" width="75.109375" customWidth="1"/>
    <col min="9474" max="9474" width="15.21875" bestFit="1" customWidth="1"/>
    <col min="9729" max="9729" width="75.109375" customWidth="1"/>
    <col min="9730" max="9730" width="15.21875" bestFit="1" customWidth="1"/>
    <col min="9985" max="9985" width="75.109375" customWidth="1"/>
    <col min="9986" max="9986" width="15.21875" bestFit="1" customWidth="1"/>
    <col min="10241" max="10241" width="75.109375" customWidth="1"/>
    <col min="10242" max="10242" width="15.21875" bestFit="1" customWidth="1"/>
    <col min="10497" max="10497" width="75.109375" customWidth="1"/>
    <col min="10498" max="10498" width="15.21875" bestFit="1" customWidth="1"/>
    <col min="10753" max="10753" width="75.109375" customWidth="1"/>
    <col min="10754" max="10754" width="15.21875" bestFit="1" customWidth="1"/>
    <col min="11009" max="11009" width="75.109375" customWidth="1"/>
    <col min="11010" max="11010" width="15.21875" bestFit="1" customWidth="1"/>
    <col min="11265" max="11265" width="75.109375" customWidth="1"/>
    <col min="11266" max="11266" width="15.21875" bestFit="1" customWidth="1"/>
    <col min="11521" max="11521" width="75.109375" customWidth="1"/>
    <col min="11522" max="11522" width="15.21875" bestFit="1" customWidth="1"/>
    <col min="11777" max="11777" width="75.109375" customWidth="1"/>
    <col min="11778" max="11778" width="15.21875" bestFit="1" customWidth="1"/>
    <col min="12033" max="12033" width="75.109375" customWidth="1"/>
    <col min="12034" max="12034" width="15.21875" bestFit="1" customWidth="1"/>
    <col min="12289" max="12289" width="75.109375" customWidth="1"/>
    <col min="12290" max="12290" width="15.21875" bestFit="1" customWidth="1"/>
    <col min="12545" max="12545" width="75.109375" customWidth="1"/>
    <col min="12546" max="12546" width="15.21875" bestFit="1" customWidth="1"/>
    <col min="12801" max="12801" width="75.109375" customWidth="1"/>
    <col min="12802" max="12802" width="15.21875" bestFit="1" customWidth="1"/>
    <col min="13057" max="13057" width="75.109375" customWidth="1"/>
    <col min="13058" max="13058" width="15.21875" bestFit="1" customWidth="1"/>
    <col min="13313" max="13313" width="75.109375" customWidth="1"/>
    <col min="13314" max="13314" width="15.21875" bestFit="1" customWidth="1"/>
    <col min="13569" max="13569" width="75.109375" customWidth="1"/>
    <col min="13570" max="13570" width="15.21875" bestFit="1" customWidth="1"/>
    <col min="13825" max="13825" width="75.109375" customWidth="1"/>
    <col min="13826" max="13826" width="15.21875" bestFit="1" customWidth="1"/>
    <col min="14081" max="14081" width="75.109375" customWidth="1"/>
    <col min="14082" max="14082" width="15.21875" bestFit="1" customWidth="1"/>
    <col min="14337" max="14337" width="75.109375" customWidth="1"/>
    <col min="14338" max="14338" width="15.21875" bestFit="1" customWidth="1"/>
    <col min="14593" max="14593" width="75.109375" customWidth="1"/>
    <col min="14594" max="14594" width="15.21875" bestFit="1" customWidth="1"/>
    <col min="14849" max="14849" width="75.109375" customWidth="1"/>
    <col min="14850" max="14850" width="15.21875" bestFit="1" customWidth="1"/>
    <col min="15105" max="15105" width="75.109375" customWidth="1"/>
    <col min="15106" max="15106" width="15.21875" bestFit="1" customWidth="1"/>
    <col min="15361" max="15361" width="75.109375" customWidth="1"/>
    <col min="15362" max="15362" width="15.21875" bestFit="1" customWidth="1"/>
    <col min="15617" max="15617" width="75.109375" customWidth="1"/>
    <col min="15618" max="15618" width="15.21875" bestFit="1" customWidth="1"/>
    <col min="15873" max="15873" width="75.109375" customWidth="1"/>
    <col min="15874" max="15874" width="15.21875" bestFit="1" customWidth="1"/>
    <col min="16129" max="16129" width="75.109375" customWidth="1"/>
    <col min="16130" max="16130" width="15.21875" bestFit="1" customWidth="1"/>
  </cols>
  <sheetData>
    <row r="1" spans="1:2" x14ac:dyDescent="0.3">
      <c r="A1" s="1" t="s">
        <v>0</v>
      </c>
      <c r="B1" s="1"/>
    </row>
    <row r="3" spans="1:2" s="3" customFormat="1" x14ac:dyDescent="0.3">
      <c r="A3" s="1" t="s">
        <v>1</v>
      </c>
      <c r="B3" s="1"/>
    </row>
    <row r="4" spans="1:2" s="3" customFormat="1" ht="15" thickBot="1" x14ac:dyDescent="0.35">
      <c r="A4" s="4"/>
      <c r="B4" s="4"/>
    </row>
    <row r="5" spans="1:2" s="3" customFormat="1" x14ac:dyDescent="0.3">
      <c r="A5" s="5" t="s">
        <v>2</v>
      </c>
      <c r="B5" s="6"/>
    </row>
    <row r="6" spans="1:2" x14ac:dyDescent="0.3">
      <c r="A6" s="7" t="s">
        <v>3</v>
      </c>
      <c r="B6" s="8">
        <v>752018323.13</v>
      </c>
    </row>
    <row r="7" spans="1:2" x14ac:dyDescent="0.3">
      <c r="A7" s="9" t="s">
        <v>4</v>
      </c>
      <c r="B7" s="10">
        <v>0</v>
      </c>
    </row>
    <row r="8" spans="1:2" ht="15" thickBot="1" x14ac:dyDescent="0.35">
      <c r="A8" s="11" t="s">
        <v>5</v>
      </c>
      <c r="B8" s="12">
        <v>60161465.850400001</v>
      </c>
    </row>
    <row r="9" spans="1:2" ht="15" thickBot="1" x14ac:dyDescent="0.35"/>
    <row r="10" spans="1:2" x14ac:dyDescent="0.3">
      <c r="A10" s="5" t="s">
        <v>6</v>
      </c>
      <c r="B10" s="6"/>
    </row>
    <row r="11" spans="1:2" x14ac:dyDescent="0.3">
      <c r="A11" s="7" t="s">
        <v>7</v>
      </c>
      <c r="B11" s="8">
        <v>714823372.63</v>
      </c>
    </row>
    <row r="12" spans="1:2" s="3" customFormat="1" x14ac:dyDescent="0.3">
      <c r="A12" s="9" t="s">
        <v>8</v>
      </c>
      <c r="B12" s="10">
        <v>164012184.09999999</v>
      </c>
    </row>
    <row r="13" spans="1:2" ht="15" thickBot="1" x14ac:dyDescent="0.35">
      <c r="A13" s="11" t="s">
        <v>9</v>
      </c>
      <c r="B13" s="12">
        <v>85778804.715599999</v>
      </c>
    </row>
    <row r="14" spans="1:2" ht="15" thickBot="1" x14ac:dyDescent="0.35"/>
    <row r="15" spans="1:2" x14ac:dyDescent="0.3">
      <c r="A15" s="5" t="s">
        <v>10</v>
      </c>
      <c r="B15" s="6"/>
    </row>
    <row r="16" spans="1:2" x14ac:dyDescent="0.3">
      <c r="A16" s="7" t="s">
        <v>11</v>
      </c>
      <c r="B16" s="8">
        <v>423935069.69</v>
      </c>
    </row>
    <row r="17" spans="1:2" s="3" customFormat="1" x14ac:dyDescent="0.3">
      <c r="A17" s="9" t="s">
        <v>12</v>
      </c>
      <c r="B17" s="10">
        <v>79172600.520000011</v>
      </c>
    </row>
    <row r="18" spans="1:2" ht="15" thickBot="1" x14ac:dyDescent="0.35">
      <c r="A18" s="11" t="s">
        <v>13</v>
      </c>
      <c r="B18" s="12">
        <v>67829611.150399998</v>
      </c>
    </row>
    <row r="19" spans="1:2" ht="15" thickBot="1" x14ac:dyDescent="0.35"/>
    <row r="20" spans="1:2" x14ac:dyDescent="0.3">
      <c r="A20" s="5" t="s">
        <v>14</v>
      </c>
      <c r="B20" s="6"/>
    </row>
    <row r="21" spans="1:2" x14ac:dyDescent="0.3">
      <c r="A21" s="7" t="s">
        <v>15</v>
      </c>
      <c r="B21" s="8">
        <v>1890776765.45</v>
      </c>
    </row>
    <row r="22" spans="1:2" s="3" customFormat="1" x14ac:dyDescent="0.3">
      <c r="A22" s="9" t="s">
        <v>16</v>
      </c>
      <c r="B22" s="10">
        <v>243184784.62</v>
      </c>
    </row>
    <row r="23" spans="1:2" x14ac:dyDescent="0.3">
      <c r="A23" s="7" t="s">
        <v>17</v>
      </c>
      <c r="B23" s="8">
        <v>213769881.71639997</v>
      </c>
    </row>
    <row r="24" spans="1:2" s="3" customFormat="1" ht="15" thickBot="1" x14ac:dyDescent="0.35">
      <c r="A24" s="13" t="s">
        <v>18</v>
      </c>
      <c r="B24" s="14">
        <f>B22-B23</f>
        <v>29414902.903600037</v>
      </c>
    </row>
  </sheetData>
  <mergeCells count="6">
    <mergeCell ref="A1:B1"/>
    <mergeCell ref="A3:B3"/>
    <mergeCell ref="A5:B5"/>
    <mergeCell ref="A10:B10"/>
    <mergeCell ref="A15:B15"/>
    <mergeCell ref="A20:B20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workbookViewId="0">
      <selection activeCell="I21" sqref="I21"/>
    </sheetView>
  </sheetViews>
  <sheetFormatPr defaultRowHeight="14.4" x14ac:dyDescent="0.3"/>
  <cols>
    <col min="1" max="1" width="52.44140625" customWidth="1"/>
    <col min="2" max="2" width="13.88671875" bestFit="1" customWidth="1"/>
    <col min="3" max="4" width="15" bestFit="1" customWidth="1"/>
    <col min="5" max="5" width="57.109375" customWidth="1"/>
    <col min="257" max="257" width="52.44140625" customWidth="1"/>
    <col min="258" max="258" width="13.88671875" bestFit="1" customWidth="1"/>
    <col min="259" max="260" width="15" bestFit="1" customWidth="1"/>
    <col min="261" max="261" width="57.109375" customWidth="1"/>
    <col min="513" max="513" width="52.44140625" customWidth="1"/>
    <col min="514" max="514" width="13.88671875" bestFit="1" customWidth="1"/>
    <col min="515" max="516" width="15" bestFit="1" customWidth="1"/>
    <col min="517" max="517" width="57.109375" customWidth="1"/>
    <col min="769" max="769" width="52.44140625" customWidth="1"/>
    <col min="770" max="770" width="13.88671875" bestFit="1" customWidth="1"/>
    <col min="771" max="772" width="15" bestFit="1" customWidth="1"/>
    <col min="773" max="773" width="57.109375" customWidth="1"/>
    <col min="1025" max="1025" width="52.44140625" customWidth="1"/>
    <col min="1026" max="1026" width="13.88671875" bestFit="1" customWidth="1"/>
    <col min="1027" max="1028" width="15" bestFit="1" customWidth="1"/>
    <col min="1029" max="1029" width="57.109375" customWidth="1"/>
    <col min="1281" max="1281" width="52.44140625" customWidth="1"/>
    <col min="1282" max="1282" width="13.88671875" bestFit="1" customWidth="1"/>
    <col min="1283" max="1284" width="15" bestFit="1" customWidth="1"/>
    <col min="1285" max="1285" width="57.109375" customWidth="1"/>
    <col min="1537" max="1537" width="52.44140625" customWidth="1"/>
    <col min="1538" max="1538" width="13.88671875" bestFit="1" customWidth="1"/>
    <col min="1539" max="1540" width="15" bestFit="1" customWidth="1"/>
    <col min="1541" max="1541" width="57.109375" customWidth="1"/>
    <col min="1793" max="1793" width="52.44140625" customWidth="1"/>
    <col min="1794" max="1794" width="13.88671875" bestFit="1" customWidth="1"/>
    <col min="1795" max="1796" width="15" bestFit="1" customWidth="1"/>
    <col min="1797" max="1797" width="57.109375" customWidth="1"/>
    <col min="2049" max="2049" width="52.44140625" customWidth="1"/>
    <col min="2050" max="2050" width="13.88671875" bestFit="1" customWidth="1"/>
    <col min="2051" max="2052" width="15" bestFit="1" customWidth="1"/>
    <col min="2053" max="2053" width="57.109375" customWidth="1"/>
    <col min="2305" max="2305" width="52.44140625" customWidth="1"/>
    <col min="2306" max="2306" width="13.88671875" bestFit="1" customWidth="1"/>
    <col min="2307" max="2308" width="15" bestFit="1" customWidth="1"/>
    <col min="2309" max="2309" width="57.109375" customWidth="1"/>
    <col min="2561" max="2561" width="52.44140625" customWidth="1"/>
    <col min="2562" max="2562" width="13.88671875" bestFit="1" customWidth="1"/>
    <col min="2563" max="2564" width="15" bestFit="1" customWidth="1"/>
    <col min="2565" max="2565" width="57.109375" customWidth="1"/>
    <col min="2817" max="2817" width="52.44140625" customWidth="1"/>
    <col min="2818" max="2818" width="13.88671875" bestFit="1" customWidth="1"/>
    <col min="2819" max="2820" width="15" bestFit="1" customWidth="1"/>
    <col min="2821" max="2821" width="57.109375" customWidth="1"/>
    <col min="3073" max="3073" width="52.44140625" customWidth="1"/>
    <col min="3074" max="3074" width="13.88671875" bestFit="1" customWidth="1"/>
    <col min="3075" max="3076" width="15" bestFit="1" customWidth="1"/>
    <col min="3077" max="3077" width="57.109375" customWidth="1"/>
    <col min="3329" max="3329" width="52.44140625" customWidth="1"/>
    <col min="3330" max="3330" width="13.88671875" bestFit="1" customWidth="1"/>
    <col min="3331" max="3332" width="15" bestFit="1" customWidth="1"/>
    <col min="3333" max="3333" width="57.109375" customWidth="1"/>
    <col min="3585" max="3585" width="52.44140625" customWidth="1"/>
    <col min="3586" max="3586" width="13.88671875" bestFit="1" customWidth="1"/>
    <col min="3587" max="3588" width="15" bestFit="1" customWidth="1"/>
    <col min="3589" max="3589" width="57.109375" customWidth="1"/>
    <col min="3841" max="3841" width="52.44140625" customWidth="1"/>
    <col min="3842" max="3842" width="13.88671875" bestFit="1" customWidth="1"/>
    <col min="3843" max="3844" width="15" bestFit="1" customWidth="1"/>
    <col min="3845" max="3845" width="57.109375" customWidth="1"/>
    <col min="4097" max="4097" width="52.44140625" customWidth="1"/>
    <col min="4098" max="4098" width="13.88671875" bestFit="1" customWidth="1"/>
    <col min="4099" max="4100" width="15" bestFit="1" customWidth="1"/>
    <col min="4101" max="4101" width="57.109375" customWidth="1"/>
    <col min="4353" max="4353" width="52.44140625" customWidth="1"/>
    <col min="4354" max="4354" width="13.88671875" bestFit="1" customWidth="1"/>
    <col min="4355" max="4356" width="15" bestFit="1" customWidth="1"/>
    <col min="4357" max="4357" width="57.109375" customWidth="1"/>
    <col min="4609" max="4609" width="52.44140625" customWidth="1"/>
    <col min="4610" max="4610" width="13.88671875" bestFit="1" customWidth="1"/>
    <col min="4611" max="4612" width="15" bestFit="1" customWidth="1"/>
    <col min="4613" max="4613" width="57.109375" customWidth="1"/>
    <col min="4865" max="4865" width="52.44140625" customWidth="1"/>
    <col min="4866" max="4866" width="13.88671875" bestFit="1" customWidth="1"/>
    <col min="4867" max="4868" width="15" bestFit="1" customWidth="1"/>
    <col min="4869" max="4869" width="57.109375" customWidth="1"/>
    <col min="5121" max="5121" width="52.44140625" customWidth="1"/>
    <col min="5122" max="5122" width="13.88671875" bestFit="1" customWidth="1"/>
    <col min="5123" max="5124" width="15" bestFit="1" customWidth="1"/>
    <col min="5125" max="5125" width="57.109375" customWidth="1"/>
    <col min="5377" max="5377" width="52.44140625" customWidth="1"/>
    <col min="5378" max="5378" width="13.88671875" bestFit="1" customWidth="1"/>
    <col min="5379" max="5380" width="15" bestFit="1" customWidth="1"/>
    <col min="5381" max="5381" width="57.109375" customWidth="1"/>
    <col min="5633" max="5633" width="52.44140625" customWidth="1"/>
    <col min="5634" max="5634" width="13.88671875" bestFit="1" customWidth="1"/>
    <col min="5635" max="5636" width="15" bestFit="1" customWidth="1"/>
    <col min="5637" max="5637" width="57.109375" customWidth="1"/>
    <col min="5889" max="5889" width="52.44140625" customWidth="1"/>
    <col min="5890" max="5890" width="13.88671875" bestFit="1" customWidth="1"/>
    <col min="5891" max="5892" width="15" bestFit="1" customWidth="1"/>
    <col min="5893" max="5893" width="57.109375" customWidth="1"/>
    <col min="6145" max="6145" width="52.44140625" customWidth="1"/>
    <col min="6146" max="6146" width="13.88671875" bestFit="1" customWidth="1"/>
    <col min="6147" max="6148" width="15" bestFit="1" customWidth="1"/>
    <col min="6149" max="6149" width="57.109375" customWidth="1"/>
    <col min="6401" max="6401" width="52.44140625" customWidth="1"/>
    <col min="6402" max="6402" width="13.88671875" bestFit="1" customWidth="1"/>
    <col min="6403" max="6404" width="15" bestFit="1" customWidth="1"/>
    <col min="6405" max="6405" width="57.109375" customWidth="1"/>
    <col min="6657" max="6657" width="52.44140625" customWidth="1"/>
    <col min="6658" max="6658" width="13.88671875" bestFit="1" customWidth="1"/>
    <col min="6659" max="6660" width="15" bestFit="1" customWidth="1"/>
    <col min="6661" max="6661" width="57.109375" customWidth="1"/>
    <col min="6913" max="6913" width="52.44140625" customWidth="1"/>
    <col min="6914" max="6914" width="13.88671875" bestFit="1" customWidth="1"/>
    <col min="6915" max="6916" width="15" bestFit="1" customWidth="1"/>
    <col min="6917" max="6917" width="57.109375" customWidth="1"/>
    <col min="7169" max="7169" width="52.44140625" customWidth="1"/>
    <col min="7170" max="7170" width="13.88671875" bestFit="1" customWidth="1"/>
    <col min="7171" max="7172" width="15" bestFit="1" customWidth="1"/>
    <col min="7173" max="7173" width="57.109375" customWidth="1"/>
    <col min="7425" max="7425" width="52.44140625" customWidth="1"/>
    <col min="7426" max="7426" width="13.88671875" bestFit="1" customWidth="1"/>
    <col min="7427" max="7428" width="15" bestFit="1" customWidth="1"/>
    <col min="7429" max="7429" width="57.109375" customWidth="1"/>
    <col min="7681" max="7681" width="52.44140625" customWidth="1"/>
    <col min="7682" max="7682" width="13.88671875" bestFit="1" customWidth="1"/>
    <col min="7683" max="7684" width="15" bestFit="1" customWidth="1"/>
    <col min="7685" max="7685" width="57.109375" customWidth="1"/>
    <col min="7937" max="7937" width="52.44140625" customWidth="1"/>
    <col min="7938" max="7938" width="13.88671875" bestFit="1" customWidth="1"/>
    <col min="7939" max="7940" width="15" bestFit="1" customWidth="1"/>
    <col min="7941" max="7941" width="57.109375" customWidth="1"/>
    <col min="8193" max="8193" width="52.44140625" customWidth="1"/>
    <col min="8194" max="8194" width="13.88671875" bestFit="1" customWidth="1"/>
    <col min="8195" max="8196" width="15" bestFit="1" customWidth="1"/>
    <col min="8197" max="8197" width="57.109375" customWidth="1"/>
    <col min="8449" max="8449" width="52.44140625" customWidth="1"/>
    <col min="8450" max="8450" width="13.88671875" bestFit="1" customWidth="1"/>
    <col min="8451" max="8452" width="15" bestFit="1" customWidth="1"/>
    <col min="8453" max="8453" width="57.109375" customWidth="1"/>
    <col min="8705" max="8705" width="52.44140625" customWidth="1"/>
    <col min="8706" max="8706" width="13.88671875" bestFit="1" customWidth="1"/>
    <col min="8707" max="8708" width="15" bestFit="1" customWidth="1"/>
    <col min="8709" max="8709" width="57.109375" customWidth="1"/>
    <col min="8961" max="8961" width="52.44140625" customWidth="1"/>
    <col min="8962" max="8962" width="13.88671875" bestFit="1" customWidth="1"/>
    <col min="8963" max="8964" width="15" bestFit="1" customWidth="1"/>
    <col min="8965" max="8965" width="57.109375" customWidth="1"/>
    <col min="9217" max="9217" width="52.44140625" customWidth="1"/>
    <col min="9218" max="9218" width="13.88671875" bestFit="1" customWidth="1"/>
    <col min="9219" max="9220" width="15" bestFit="1" customWidth="1"/>
    <col min="9221" max="9221" width="57.109375" customWidth="1"/>
    <col min="9473" max="9473" width="52.44140625" customWidth="1"/>
    <col min="9474" max="9474" width="13.88671875" bestFit="1" customWidth="1"/>
    <col min="9475" max="9476" width="15" bestFit="1" customWidth="1"/>
    <col min="9477" max="9477" width="57.109375" customWidth="1"/>
    <col min="9729" max="9729" width="52.44140625" customWidth="1"/>
    <col min="9730" max="9730" width="13.88671875" bestFit="1" customWidth="1"/>
    <col min="9731" max="9732" width="15" bestFit="1" customWidth="1"/>
    <col min="9733" max="9733" width="57.109375" customWidth="1"/>
    <col min="9985" max="9985" width="52.44140625" customWidth="1"/>
    <col min="9986" max="9986" width="13.88671875" bestFit="1" customWidth="1"/>
    <col min="9987" max="9988" width="15" bestFit="1" customWidth="1"/>
    <col min="9989" max="9989" width="57.109375" customWidth="1"/>
    <col min="10241" max="10241" width="52.44140625" customWidth="1"/>
    <col min="10242" max="10242" width="13.88671875" bestFit="1" customWidth="1"/>
    <col min="10243" max="10244" width="15" bestFit="1" customWidth="1"/>
    <col min="10245" max="10245" width="57.109375" customWidth="1"/>
    <col min="10497" max="10497" width="52.44140625" customWidth="1"/>
    <col min="10498" max="10498" width="13.88671875" bestFit="1" customWidth="1"/>
    <col min="10499" max="10500" width="15" bestFit="1" customWidth="1"/>
    <col min="10501" max="10501" width="57.109375" customWidth="1"/>
    <col min="10753" max="10753" width="52.44140625" customWidth="1"/>
    <col min="10754" max="10754" width="13.88671875" bestFit="1" customWidth="1"/>
    <col min="10755" max="10756" width="15" bestFit="1" customWidth="1"/>
    <col min="10757" max="10757" width="57.109375" customWidth="1"/>
    <col min="11009" max="11009" width="52.44140625" customWidth="1"/>
    <col min="11010" max="11010" width="13.88671875" bestFit="1" customWidth="1"/>
    <col min="11011" max="11012" width="15" bestFit="1" customWidth="1"/>
    <col min="11013" max="11013" width="57.109375" customWidth="1"/>
    <col min="11265" max="11265" width="52.44140625" customWidth="1"/>
    <col min="11266" max="11266" width="13.88671875" bestFit="1" customWidth="1"/>
    <col min="11267" max="11268" width="15" bestFit="1" customWidth="1"/>
    <col min="11269" max="11269" width="57.109375" customWidth="1"/>
    <col min="11521" max="11521" width="52.44140625" customWidth="1"/>
    <col min="11522" max="11522" width="13.88671875" bestFit="1" customWidth="1"/>
    <col min="11523" max="11524" width="15" bestFit="1" customWidth="1"/>
    <col min="11525" max="11525" width="57.109375" customWidth="1"/>
    <col min="11777" max="11777" width="52.44140625" customWidth="1"/>
    <col min="11778" max="11778" width="13.88671875" bestFit="1" customWidth="1"/>
    <col min="11779" max="11780" width="15" bestFit="1" customWidth="1"/>
    <col min="11781" max="11781" width="57.109375" customWidth="1"/>
    <col min="12033" max="12033" width="52.44140625" customWidth="1"/>
    <col min="12034" max="12034" width="13.88671875" bestFit="1" customWidth="1"/>
    <col min="12035" max="12036" width="15" bestFit="1" customWidth="1"/>
    <col min="12037" max="12037" width="57.109375" customWidth="1"/>
    <col min="12289" max="12289" width="52.44140625" customWidth="1"/>
    <col min="12290" max="12290" width="13.88671875" bestFit="1" customWidth="1"/>
    <col min="12291" max="12292" width="15" bestFit="1" customWidth="1"/>
    <col min="12293" max="12293" width="57.109375" customWidth="1"/>
    <col min="12545" max="12545" width="52.44140625" customWidth="1"/>
    <col min="12546" max="12546" width="13.88671875" bestFit="1" customWidth="1"/>
    <col min="12547" max="12548" width="15" bestFit="1" customWidth="1"/>
    <col min="12549" max="12549" width="57.109375" customWidth="1"/>
    <col min="12801" max="12801" width="52.44140625" customWidth="1"/>
    <col min="12802" max="12802" width="13.88671875" bestFit="1" customWidth="1"/>
    <col min="12803" max="12804" width="15" bestFit="1" customWidth="1"/>
    <col min="12805" max="12805" width="57.109375" customWidth="1"/>
    <col min="13057" max="13057" width="52.44140625" customWidth="1"/>
    <col min="13058" max="13058" width="13.88671875" bestFit="1" customWidth="1"/>
    <col min="13059" max="13060" width="15" bestFit="1" customWidth="1"/>
    <col min="13061" max="13061" width="57.109375" customWidth="1"/>
    <col min="13313" max="13313" width="52.44140625" customWidth="1"/>
    <col min="13314" max="13314" width="13.88671875" bestFit="1" customWidth="1"/>
    <col min="13315" max="13316" width="15" bestFit="1" customWidth="1"/>
    <col min="13317" max="13317" width="57.109375" customWidth="1"/>
    <col min="13569" max="13569" width="52.44140625" customWidth="1"/>
    <col min="13570" max="13570" width="13.88671875" bestFit="1" customWidth="1"/>
    <col min="13571" max="13572" width="15" bestFit="1" customWidth="1"/>
    <col min="13573" max="13573" width="57.109375" customWidth="1"/>
    <col min="13825" max="13825" width="52.44140625" customWidth="1"/>
    <col min="13826" max="13826" width="13.88671875" bestFit="1" customWidth="1"/>
    <col min="13827" max="13828" width="15" bestFit="1" customWidth="1"/>
    <col min="13829" max="13829" width="57.109375" customWidth="1"/>
    <col min="14081" max="14081" width="52.44140625" customWidth="1"/>
    <col min="14082" max="14082" width="13.88671875" bestFit="1" customWidth="1"/>
    <col min="14083" max="14084" width="15" bestFit="1" customWidth="1"/>
    <col min="14085" max="14085" width="57.109375" customWidth="1"/>
    <col min="14337" max="14337" width="52.44140625" customWidth="1"/>
    <col min="14338" max="14338" width="13.88671875" bestFit="1" customWidth="1"/>
    <col min="14339" max="14340" width="15" bestFit="1" customWidth="1"/>
    <col min="14341" max="14341" width="57.109375" customWidth="1"/>
    <col min="14593" max="14593" width="52.44140625" customWidth="1"/>
    <col min="14594" max="14594" width="13.88671875" bestFit="1" customWidth="1"/>
    <col min="14595" max="14596" width="15" bestFit="1" customWidth="1"/>
    <col min="14597" max="14597" width="57.109375" customWidth="1"/>
    <col min="14849" max="14849" width="52.44140625" customWidth="1"/>
    <col min="14850" max="14850" width="13.88671875" bestFit="1" customWidth="1"/>
    <col min="14851" max="14852" width="15" bestFit="1" customWidth="1"/>
    <col min="14853" max="14853" width="57.109375" customWidth="1"/>
    <col min="15105" max="15105" width="52.44140625" customWidth="1"/>
    <col min="15106" max="15106" width="13.88671875" bestFit="1" customWidth="1"/>
    <col min="15107" max="15108" width="15" bestFit="1" customWidth="1"/>
    <col min="15109" max="15109" width="57.109375" customWidth="1"/>
    <col min="15361" max="15361" width="52.44140625" customWidth="1"/>
    <col min="15362" max="15362" width="13.88671875" bestFit="1" customWidth="1"/>
    <col min="15363" max="15364" width="15" bestFit="1" customWidth="1"/>
    <col min="15365" max="15365" width="57.109375" customWidth="1"/>
    <col min="15617" max="15617" width="52.44140625" customWidth="1"/>
    <col min="15618" max="15618" width="13.88671875" bestFit="1" customWidth="1"/>
    <col min="15619" max="15620" width="15" bestFit="1" customWidth="1"/>
    <col min="15621" max="15621" width="57.109375" customWidth="1"/>
    <col min="15873" max="15873" width="52.44140625" customWidth="1"/>
    <col min="15874" max="15874" width="13.88671875" bestFit="1" customWidth="1"/>
    <col min="15875" max="15876" width="15" bestFit="1" customWidth="1"/>
    <col min="15877" max="15877" width="57.109375" customWidth="1"/>
    <col min="16129" max="16129" width="52.44140625" customWidth="1"/>
    <col min="16130" max="16130" width="13.88671875" bestFit="1" customWidth="1"/>
    <col min="16131" max="16132" width="15" bestFit="1" customWidth="1"/>
    <col min="16133" max="16133" width="57.109375" customWidth="1"/>
  </cols>
  <sheetData>
    <row r="1" spans="1:6" ht="15.6" x14ac:dyDescent="0.3">
      <c r="A1" s="15" t="s">
        <v>0</v>
      </c>
      <c r="B1" s="15"/>
      <c r="C1" s="15"/>
      <c r="D1" s="15"/>
      <c r="E1" s="15"/>
    </row>
    <row r="2" spans="1:6" ht="15.6" x14ac:dyDescent="0.3">
      <c r="A2" s="16"/>
      <c r="B2" s="16"/>
      <c r="C2" s="17"/>
      <c r="D2" s="17"/>
      <c r="E2" s="17"/>
    </row>
    <row r="3" spans="1:6" ht="15.6" x14ac:dyDescent="0.3">
      <c r="A3" s="18" t="s">
        <v>19</v>
      </c>
      <c r="B3" s="18"/>
      <c r="C3" s="18"/>
      <c r="D3" s="18"/>
      <c r="E3" s="18"/>
      <c r="F3" s="3"/>
    </row>
    <row r="4" spans="1:6" ht="16.2" thickBot="1" x14ac:dyDescent="0.35">
      <c r="A4" s="17"/>
      <c r="B4" s="17"/>
      <c r="C4" s="17"/>
      <c r="D4" s="17"/>
      <c r="E4" s="17"/>
    </row>
    <row r="5" spans="1:6" ht="15.6" x14ac:dyDescent="0.3">
      <c r="A5" s="19" t="s">
        <v>20</v>
      </c>
      <c r="B5" s="20" t="s">
        <v>21</v>
      </c>
      <c r="C5" s="20"/>
      <c r="D5" s="20"/>
      <c r="E5" s="21"/>
      <c r="F5" s="3"/>
    </row>
    <row r="6" spans="1:6" ht="16.2" thickBot="1" x14ac:dyDescent="0.35">
      <c r="A6" s="22"/>
      <c r="B6" s="23" t="s">
        <v>22</v>
      </c>
      <c r="C6" s="23"/>
      <c r="D6" s="23"/>
      <c r="E6" s="24"/>
      <c r="F6" s="3"/>
    </row>
    <row r="7" spans="1:6" ht="15.6" x14ac:dyDescent="0.3">
      <c r="A7" s="17"/>
      <c r="B7" s="17"/>
      <c r="C7" s="17"/>
      <c r="D7" s="17"/>
      <c r="E7" s="17"/>
    </row>
    <row r="8" spans="1:6" ht="16.2" thickBot="1" x14ac:dyDescent="0.35">
      <c r="A8" s="17"/>
      <c r="B8" s="17"/>
      <c r="C8" s="17"/>
      <c r="D8" s="17"/>
      <c r="E8" s="17"/>
    </row>
    <row r="9" spans="1:6" ht="15.6" x14ac:dyDescent="0.3">
      <c r="A9" s="19" t="s">
        <v>6</v>
      </c>
      <c r="B9" s="25"/>
      <c r="C9" s="25"/>
      <c r="D9" s="25"/>
      <c r="E9" s="26"/>
    </row>
    <row r="10" spans="1:6" ht="15.6" x14ac:dyDescent="0.3">
      <c r="A10" s="27" t="s">
        <v>23</v>
      </c>
      <c r="B10" s="28" t="s">
        <v>24</v>
      </c>
      <c r="C10" s="28" t="s">
        <v>25</v>
      </c>
      <c r="D10" s="28" t="s">
        <v>26</v>
      </c>
      <c r="E10" s="29" t="s">
        <v>27</v>
      </c>
    </row>
    <row r="11" spans="1:6" ht="15.6" x14ac:dyDescent="0.3">
      <c r="A11" s="30" t="s">
        <v>28</v>
      </c>
      <c r="B11" s="31"/>
      <c r="C11" s="31"/>
      <c r="D11" s="31">
        <v>0</v>
      </c>
      <c r="E11" s="32"/>
    </row>
    <row r="12" spans="1:6" ht="15.6" x14ac:dyDescent="0.3">
      <c r="A12" s="33" t="s">
        <v>29</v>
      </c>
      <c r="B12" s="34"/>
      <c r="C12" s="34">
        <f>67378647.86+40761690.46+55871845.78</f>
        <v>164012184.09999999</v>
      </c>
      <c r="D12" s="34">
        <f>C12</f>
        <v>164012184.09999999</v>
      </c>
      <c r="E12" s="32"/>
    </row>
    <row r="13" spans="1:6" ht="15.6" x14ac:dyDescent="0.3">
      <c r="A13" s="33" t="s">
        <v>30</v>
      </c>
      <c r="B13" s="34">
        <v>2026131.74</v>
      </c>
      <c r="C13" s="34">
        <v>2026131.74</v>
      </c>
      <c r="D13" s="34">
        <f>D12+B13-C13</f>
        <v>164012184.09999999</v>
      </c>
      <c r="E13" s="32" t="s">
        <v>31</v>
      </c>
    </row>
    <row r="14" spans="1:6" ht="15.6" x14ac:dyDescent="0.3">
      <c r="A14" s="33" t="s">
        <v>32</v>
      </c>
      <c r="B14" s="34"/>
      <c r="C14" s="34">
        <f>15720.8+331690.87+354966.83+301600.89+367414.27+327387.41+334572.01+498654.67+363399.14+419132.19</f>
        <v>3314539.08</v>
      </c>
      <c r="D14" s="34">
        <f>D13+C14</f>
        <v>167326723.18000001</v>
      </c>
      <c r="E14" s="32"/>
      <c r="F14" s="3"/>
    </row>
    <row r="15" spans="1:6" ht="16.2" thickBot="1" x14ac:dyDescent="0.35">
      <c r="A15" s="35" t="s">
        <v>33</v>
      </c>
      <c r="B15" s="36"/>
      <c r="C15" s="36"/>
      <c r="D15" s="37">
        <f>D14</f>
        <v>167326723.18000001</v>
      </c>
      <c r="E15" s="38"/>
    </row>
    <row r="16" spans="1:6" ht="16.2" thickBot="1" x14ac:dyDescent="0.35">
      <c r="A16" s="17"/>
      <c r="B16" s="17"/>
      <c r="C16" s="17"/>
      <c r="D16" s="17"/>
      <c r="E16" s="17"/>
    </row>
    <row r="17" spans="1:6" ht="15.6" x14ac:dyDescent="0.3">
      <c r="A17" s="19" t="s">
        <v>34</v>
      </c>
      <c r="B17" s="25"/>
      <c r="C17" s="25"/>
      <c r="D17" s="25"/>
      <c r="E17" s="26"/>
    </row>
    <row r="18" spans="1:6" ht="15.6" x14ac:dyDescent="0.3">
      <c r="A18" s="27" t="s">
        <v>23</v>
      </c>
      <c r="B18" s="28" t="s">
        <v>24</v>
      </c>
      <c r="C18" s="28" t="s">
        <v>25</v>
      </c>
      <c r="D18" s="28" t="s">
        <v>26</v>
      </c>
      <c r="E18" s="29" t="s">
        <v>27</v>
      </c>
    </row>
    <row r="19" spans="1:6" ht="15.6" x14ac:dyDescent="0.3">
      <c r="A19" s="30" t="s">
        <v>28</v>
      </c>
      <c r="B19" s="31"/>
      <c r="C19" s="31"/>
      <c r="D19" s="31">
        <f>D15</f>
        <v>167326723.18000001</v>
      </c>
      <c r="E19" s="32"/>
      <c r="F19" s="3"/>
    </row>
    <row r="20" spans="1:6" ht="15.6" x14ac:dyDescent="0.3">
      <c r="A20" s="33" t="s">
        <v>29</v>
      </c>
      <c r="B20" s="34"/>
      <c r="C20" s="34">
        <f>5643270.86+19882184.46+48936439.88+4710705.32</f>
        <v>79172600.520000011</v>
      </c>
      <c r="D20" s="34">
        <f>D19+C20</f>
        <v>246499323.70000002</v>
      </c>
      <c r="E20" s="32"/>
    </row>
    <row r="21" spans="1:6" ht="15.6" x14ac:dyDescent="0.3">
      <c r="A21" s="33" t="s">
        <v>35</v>
      </c>
      <c r="B21" s="34"/>
      <c r="C21" s="34">
        <v>967248.82</v>
      </c>
      <c r="D21" s="34">
        <f>D20+C21</f>
        <v>247466572.52000001</v>
      </c>
      <c r="E21" s="32"/>
    </row>
    <row r="22" spans="1:6" ht="15.6" x14ac:dyDescent="0.3">
      <c r="A22" s="33" t="s">
        <v>30</v>
      </c>
      <c r="B22" s="34">
        <v>24468219.940000001</v>
      </c>
      <c r="C22" s="34">
        <v>24468219.940000001</v>
      </c>
      <c r="D22" s="34">
        <f>D21+B22-C22</f>
        <v>247466572.52000004</v>
      </c>
      <c r="E22" s="32" t="s">
        <v>36</v>
      </c>
    </row>
    <row r="23" spans="1:6" ht="15.6" x14ac:dyDescent="0.3">
      <c r="A23" s="33" t="s">
        <v>32</v>
      </c>
      <c r="B23" s="34"/>
      <c r="C23" s="34">
        <f>598341.6+463364.22+591379.66+555670.89+578349.96+485776.5+418902.47+332508.26-88325.85-5523.04</f>
        <v>3930444.6699999995</v>
      </c>
      <c r="D23" s="34">
        <f>D22+C23</f>
        <v>251397017.19000003</v>
      </c>
      <c r="E23" s="32"/>
    </row>
    <row r="24" spans="1:6" ht="15.6" x14ac:dyDescent="0.3">
      <c r="A24" s="33" t="s">
        <v>37</v>
      </c>
      <c r="B24" s="34"/>
      <c r="C24" s="34">
        <f>121439.96</f>
        <v>121439.96</v>
      </c>
      <c r="D24" s="34">
        <f>D23+C24</f>
        <v>251518457.15000004</v>
      </c>
      <c r="E24" s="32"/>
    </row>
    <row r="25" spans="1:6" ht="16.2" thickBot="1" x14ac:dyDescent="0.35">
      <c r="A25" s="35" t="s">
        <v>38</v>
      </c>
      <c r="B25" s="36"/>
      <c r="C25" s="36"/>
      <c r="D25" s="37">
        <f>D24</f>
        <v>251518457.15000004</v>
      </c>
      <c r="E25" s="38"/>
    </row>
    <row r="27" spans="1:6" x14ac:dyDescent="0.3">
      <c r="A27" s="3"/>
      <c r="B27" s="3"/>
      <c r="C27" s="3"/>
      <c r="D27" s="3"/>
      <c r="E27" s="3"/>
      <c r="F27" s="3"/>
    </row>
    <row r="29" spans="1:6" x14ac:dyDescent="0.3">
      <c r="A29" s="3"/>
      <c r="B29" s="3"/>
      <c r="C29" s="3"/>
      <c r="D29" s="3"/>
      <c r="E29" s="3"/>
      <c r="F29" s="3"/>
    </row>
  </sheetData>
  <mergeCells count="7">
    <mergeCell ref="A17:E17"/>
    <mergeCell ref="A1:E1"/>
    <mergeCell ref="A3:E3"/>
    <mergeCell ref="A5:A6"/>
    <mergeCell ref="B5:E5"/>
    <mergeCell ref="B6:E6"/>
    <mergeCell ref="A9:E9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RESUMO DOS APORTES</vt:lpstr>
      <vt:lpstr>RESUMO MOVIMENTAÇÃO FINANCEIRA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Moacyr Ramos de Oliveira</dc:creator>
  <cp:lastModifiedBy>Moacyr Ramos de Oliveira</cp:lastModifiedBy>
  <dcterms:created xsi:type="dcterms:W3CDTF">2020-11-24T13:34:33Z</dcterms:created>
  <dcterms:modified xsi:type="dcterms:W3CDTF">2020-11-24T13:38:07Z</dcterms:modified>
</cp:coreProperties>
</file>